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<sst xmlns="http://schemas.openxmlformats.org/spreadsheetml/2006/main" count="63" uniqueCount="56">
  <si>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</si>
  <si>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</si>
  <si>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</si>
  <si>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</si>
  <si>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</si>
  <si>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</si>
  <si>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</si>
  <si>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</si>
  <si>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</si>
  <si>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</si>
  <si>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</si>
  <si>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</si>
  <si>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</si>
  <si>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</si>
  <si>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</si>
  <si>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</si>
  <si>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</si>
  <si>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</si>
  <si>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</si>
  <si>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</si>
  <si>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</si>
  <si>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</si>
  <si>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</si>
  <si>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</si>
  <si>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</si>
  <si>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</si>
  <si>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</si>
  <si>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</si>
  <si>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</si>
  <si>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</si>
  <si>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</si>
  <si>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</si>
  <si>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</si>
  <si>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</si>
  <si>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</si>
  <si>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</si>
  <si>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</si>
  <si>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</si>
  <si>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</si>
  <si>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</si>
  <si>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</si>
  <si>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</si>
  <si>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</si>
  <si>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</si>
  <si>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</si>
  <si>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</si>
  <si>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</si>
  <si>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SM-karsinnat</t>
  </si>
  <si>
    <t>MBF</t>
  </si>
  <si>
    <t>PT-75 II</t>
  </si>
  <si>
    <t>Simo Kuutti</t>
  </si>
  <si>
    <t>Henri Arjamaa</t>
  </si>
  <si>
    <t>Timo Terho</t>
  </si>
  <si>
    <t>Tommi Sidoroff</t>
  </si>
  <si>
    <t>Tapio Syrjänen</t>
  </si>
  <si>
    <t>Antti Jokinen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</si>
</sst>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B2" sqref="B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87">
        <v>40313</v>
      </c>
      <c r="K2" s="88"/>
      <c r="L2" s="88"/>
      <c r="M2" s="88"/>
      <c r="N2" s="89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0" t="s">
        <v>47</v>
      </c>
      <c r="K3" s="91"/>
      <c r="L3" s="91"/>
      <c r="M3" s="91"/>
      <c r="N3" s="92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48</v>
      </c>
      <c r="D5" s="106"/>
      <c r="E5" s="25"/>
      <c r="F5" s="53" t="s">
        <v>22</v>
      </c>
      <c r="G5" s="103" t="s">
        <v>49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93" t="s">
        <v>50</v>
      </c>
      <c r="D6" s="94"/>
      <c r="E6" s="26"/>
      <c r="F6" s="84" t="s">
        <v>1</v>
      </c>
      <c r="G6" s="93" t="s">
        <v>53</v>
      </c>
      <c r="H6" s="97"/>
      <c r="I6" s="97"/>
      <c r="J6" s="97"/>
      <c r="K6" s="97"/>
      <c r="L6" s="97"/>
      <c r="M6" s="97"/>
      <c r="N6" s="98"/>
      <c r="O6" s="32"/>
      <c r="Q6" s="48"/>
      <c r="R6" s="48"/>
    </row>
    <row r="7" spans="1:18" ht="15">
      <c r="A7" s="32"/>
      <c r="B7" s="83" t="s">
        <v>2</v>
      </c>
      <c r="C7" s="93" t="s">
        <v>51</v>
      </c>
      <c r="D7" s="94"/>
      <c r="E7" s="26"/>
      <c r="F7" s="85" t="s">
        <v>3</v>
      </c>
      <c r="G7" s="99" t="s">
        <v>54</v>
      </c>
      <c r="H7" s="97"/>
      <c r="I7" s="97"/>
      <c r="J7" s="97"/>
      <c r="K7" s="97"/>
      <c r="L7" s="97"/>
      <c r="M7" s="97"/>
      <c r="N7" s="98"/>
      <c r="O7" s="32"/>
      <c r="Q7" s="48"/>
      <c r="R7" s="48"/>
    </row>
    <row r="8" spans="1:18" ht="15">
      <c r="A8" s="9"/>
      <c r="B8" s="83" t="s">
        <v>20</v>
      </c>
      <c r="C8" s="93" t="s">
        <v>52</v>
      </c>
      <c r="D8" s="94"/>
      <c r="E8" s="26"/>
      <c r="F8" s="85" t="s">
        <v>21</v>
      </c>
      <c r="G8" s="99" t="s">
        <v>55</v>
      </c>
      <c r="H8" s="97"/>
      <c r="I8" s="97"/>
      <c r="J8" s="97"/>
      <c r="K8" s="97"/>
      <c r="L8" s="97"/>
      <c r="M8" s="97"/>
      <c r="N8" s="98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3" t="s">
        <v>51</v>
      </c>
      <c r="D10" s="94"/>
      <c r="E10" s="26"/>
      <c r="F10" s="46"/>
      <c r="G10" s="99" t="s">
        <v>55</v>
      </c>
      <c r="H10" s="97"/>
      <c r="I10" s="97"/>
      <c r="J10" s="97"/>
      <c r="K10" s="97"/>
      <c r="L10" s="97"/>
      <c r="M10" s="97"/>
      <c r="N10" s="98"/>
      <c r="O10" s="32"/>
      <c r="Q10" s="48"/>
      <c r="R10" s="48"/>
    </row>
    <row r="11" spans="1:18" ht="15">
      <c r="A11" s="32"/>
      <c r="B11" s="41"/>
      <c r="C11" s="93" t="s">
        <v>52</v>
      </c>
      <c r="D11" s="94"/>
      <c r="E11" s="26"/>
      <c r="F11" s="42"/>
      <c r="G11" s="99" t="s">
        <v>53</v>
      </c>
      <c r="H11" s="97"/>
      <c r="I11" s="97"/>
      <c r="J11" s="97"/>
      <c r="K11" s="97"/>
      <c r="L11" s="97"/>
      <c r="M11" s="97"/>
      <c r="N11" s="98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95" t="s">
        <v>24</v>
      </c>
      <c r="L13" s="9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Tommi Sidoroff</v>
      </c>
      <c r="E14" s="50">
        <f>IF(E6&gt;"",E6&amp;" - "&amp;I6,"")</f>
      </c>
      <c r="F14" s="15">
        <v>6</v>
      </c>
      <c r="G14" s="15">
        <v>-3</v>
      </c>
      <c r="H14" s="24">
        <v>10</v>
      </c>
      <c r="I14" s="15">
        <v>-7</v>
      </c>
      <c r="J14" s="15">
        <v>-8</v>
      </c>
      <c r="K14" s="30">
        <f>IF(ISBLANK(F14),"",COUNTIF(F14:J14,"&gt;=0"))</f>
        <v>2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41</v>
      </c>
      <c r="Q14" s="78">
        <f t="shared" si="0"/>
        <v>49</v>
      </c>
      <c r="R14" s="79">
        <f aca="true" t="shared" si="1" ref="R14:R19">+P14-Q14</f>
        <v>-8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6</v>
      </c>
      <c r="W14" s="71">
        <f aca="true" t="shared" si="4" ref="W14:W23">IF(G14="",0,IF(LEFT(G14,1)="-",ABS(G14),(IF(G14&gt;9,G14+2,11))))</f>
        <v>3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12</v>
      </c>
      <c r="Z14" s="72">
        <f aca="true" t="shared" si="7" ref="Z14:Z23">IF(H14="",0,IF(LEFT(H14,1)="-",(IF(ABS(H14)&gt;9,(ABS(H14)+2),11)),H14))</f>
        <v>10</v>
      </c>
      <c r="AA14" s="71">
        <f aca="true" t="shared" si="8" ref="AA14:AA23">IF(I14="",0,IF(LEFT(I14,1)="-",ABS(I14),(IF(I14&gt;9,I14+2,11))))</f>
        <v>7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8</v>
      </c>
      <c r="AD14" s="72">
        <f aca="true" t="shared" si="11" ref="AD14:AD23">IF(J14="",0,IF(LEFT(J14,1)="-",(IF(ABS(J14)&gt;9,(ABS(J14)+2),11)),J14))</f>
        <v>11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Tapio Syrjänen</v>
      </c>
      <c r="E15" s="50">
        <f>IF(E7&gt;"",E7&amp;" - "&amp;I7,"")</f>
      </c>
      <c r="F15" s="16">
        <v>8</v>
      </c>
      <c r="G15" s="15">
        <v>5</v>
      </c>
      <c r="H15" s="15">
        <v>-11</v>
      </c>
      <c r="I15" s="15">
        <v>5</v>
      </c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77">
        <f t="shared" si="0"/>
        <v>44</v>
      </c>
      <c r="Q15" s="78">
        <f t="shared" si="0"/>
        <v>31</v>
      </c>
      <c r="R15" s="79">
        <f t="shared" si="1"/>
        <v>13</v>
      </c>
      <c r="U15" s="71">
        <f t="shared" si="2"/>
        <v>11</v>
      </c>
      <c r="V15" s="72">
        <f t="shared" si="3"/>
        <v>8</v>
      </c>
      <c r="W15" s="71">
        <f t="shared" si="4"/>
        <v>11</v>
      </c>
      <c r="X15" s="72">
        <f t="shared" si="5"/>
        <v>5</v>
      </c>
      <c r="Y15" s="71">
        <f t="shared" si="6"/>
        <v>11</v>
      </c>
      <c r="Z15" s="72">
        <f t="shared" si="7"/>
        <v>13</v>
      </c>
      <c r="AA15" s="71">
        <f t="shared" si="8"/>
        <v>11</v>
      </c>
      <c r="AB15" s="72">
        <f t="shared" si="9"/>
        <v>5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Antti Jokinen</v>
      </c>
      <c r="E16" s="55"/>
      <c r="F16" s="16">
        <v>-13</v>
      </c>
      <c r="G16" s="56">
        <v>-7</v>
      </c>
      <c r="H16" s="16">
        <v>9</v>
      </c>
      <c r="I16" s="16">
        <v>-6</v>
      </c>
      <c r="J16" s="16"/>
      <c r="K16" s="30">
        <f aca="true" t="shared" si="12" ref="K16:K23">IF(ISBLANK(F16),"",COUNTIF(F16:J16,"&gt;=0"))</f>
        <v>1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37</v>
      </c>
      <c r="Q16" s="78">
        <f t="shared" si="0"/>
        <v>46</v>
      </c>
      <c r="R16" s="79">
        <f t="shared" si="1"/>
        <v>-9</v>
      </c>
      <c r="U16" s="71">
        <f t="shared" si="2"/>
        <v>13</v>
      </c>
      <c r="V16" s="72">
        <f t="shared" si="3"/>
        <v>15</v>
      </c>
      <c r="W16" s="71">
        <f t="shared" si="4"/>
        <v>7</v>
      </c>
      <c r="X16" s="72">
        <f t="shared" si="5"/>
        <v>11</v>
      </c>
      <c r="Y16" s="71">
        <f t="shared" si="6"/>
        <v>11</v>
      </c>
      <c r="Z16" s="72">
        <f t="shared" si="7"/>
        <v>9</v>
      </c>
      <c r="AA16" s="71">
        <f t="shared" si="8"/>
        <v>6</v>
      </c>
      <c r="AB16" s="72">
        <f t="shared" si="9"/>
        <v>11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Tommi Sidoroff</v>
      </c>
      <c r="E17" s="55"/>
      <c r="F17" s="16">
        <v>7</v>
      </c>
      <c r="G17" s="56">
        <v>6</v>
      </c>
      <c r="H17" s="16">
        <v>4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17</v>
      </c>
      <c r="R17" s="79">
        <f t="shared" si="1"/>
        <v>16</v>
      </c>
      <c r="U17" s="71">
        <f t="shared" si="2"/>
        <v>11</v>
      </c>
      <c r="V17" s="72">
        <f t="shared" si="3"/>
        <v>7</v>
      </c>
      <c r="W17" s="71">
        <f t="shared" si="4"/>
        <v>11</v>
      </c>
      <c r="X17" s="72">
        <f t="shared" si="5"/>
        <v>6</v>
      </c>
      <c r="Y17" s="71">
        <f t="shared" si="6"/>
        <v>11</v>
      </c>
      <c r="Z17" s="72">
        <f t="shared" si="7"/>
        <v>4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Antti Jokinen</v>
      </c>
      <c r="E18" s="55"/>
      <c r="F18" s="16">
        <v>-3</v>
      </c>
      <c r="G18" s="56">
        <v>-6</v>
      </c>
      <c r="H18" s="16">
        <v>-13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22</v>
      </c>
      <c r="Q18" s="78">
        <f t="shared" si="0"/>
        <v>37</v>
      </c>
      <c r="R18" s="79">
        <f t="shared" si="1"/>
        <v>-15</v>
      </c>
      <c r="U18" s="71">
        <f t="shared" si="2"/>
        <v>3</v>
      </c>
      <c r="V18" s="72">
        <f t="shared" si="3"/>
        <v>11</v>
      </c>
      <c r="W18" s="71">
        <f t="shared" si="4"/>
        <v>6</v>
      </c>
      <c r="X18" s="72">
        <f t="shared" si="5"/>
        <v>11</v>
      </c>
      <c r="Y18" s="71">
        <f t="shared" si="6"/>
        <v>13</v>
      </c>
      <c r="Z18" s="72">
        <f t="shared" si="7"/>
        <v>15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Tapio Syrjänen</v>
      </c>
      <c r="E19" s="55"/>
      <c r="F19" s="16">
        <v>-8</v>
      </c>
      <c r="G19" s="56">
        <v>-9</v>
      </c>
      <c r="H19" s="16">
        <v>10</v>
      </c>
      <c r="I19" s="16">
        <v>8</v>
      </c>
      <c r="J19" s="16">
        <v>6</v>
      </c>
      <c r="K19" s="30">
        <f t="shared" si="12"/>
        <v>3</v>
      </c>
      <c r="L19" s="31">
        <f t="shared" si="13"/>
        <v>2</v>
      </c>
      <c r="M19" s="39">
        <f t="shared" si="14"/>
        <v>1</v>
      </c>
      <c r="N19" s="38">
        <f t="shared" si="15"/>
      </c>
      <c r="O19" s="32"/>
      <c r="P19" s="77">
        <f t="shared" si="0"/>
        <v>51</v>
      </c>
      <c r="Q19" s="78">
        <f t="shared" si="0"/>
        <v>46</v>
      </c>
      <c r="R19" s="79">
        <f t="shared" si="1"/>
        <v>5</v>
      </c>
      <c r="U19" s="71">
        <f t="shared" si="2"/>
        <v>8</v>
      </c>
      <c r="V19" s="72">
        <f t="shared" si="3"/>
        <v>11</v>
      </c>
      <c r="W19" s="71">
        <f t="shared" si="4"/>
        <v>9</v>
      </c>
      <c r="X19" s="72">
        <f t="shared" si="5"/>
        <v>11</v>
      </c>
      <c r="Y19" s="71">
        <f t="shared" si="6"/>
        <v>12</v>
      </c>
      <c r="Z19" s="72">
        <f t="shared" si="7"/>
        <v>10</v>
      </c>
      <c r="AA19" s="71">
        <f t="shared" si="8"/>
        <v>11</v>
      </c>
      <c r="AB19" s="72">
        <f t="shared" si="9"/>
        <v>8</v>
      </c>
      <c r="AC19" s="71">
        <f t="shared" si="10"/>
        <v>11</v>
      </c>
      <c r="AD19" s="72">
        <f t="shared" si="11"/>
        <v>6</v>
      </c>
    </row>
    <row r="20" spans="1:30" ht="15" customHeight="1" thickBot="1">
      <c r="A20" s="32"/>
      <c r="B20" s="59" t="s">
        <v>33</v>
      </c>
      <c r="C20" s="65" t="str">
        <f>IF(C10&gt;"",C10&amp;" / "&amp;C11,"")</f>
        <v>Henri Arjamaa / Timo Terho</v>
      </c>
      <c r="D20" s="65" t="str">
        <f>IF(G10&gt;"",G10&amp;" / "&amp;G11,"")</f>
        <v>Antti Jokinen / Tommi Sidoroff</v>
      </c>
      <c r="E20" s="51"/>
      <c r="F20" s="17">
        <v>7</v>
      </c>
      <c r="G20" s="18">
        <v>9</v>
      </c>
      <c r="H20" s="19">
        <v>-8</v>
      </c>
      <c r="I20" s="19">
        <v>-5</v>
      </c>
      <c r="J20" s="19">
        <v>9</v>
      </c>
      <c r="K20" s="30">
        <f t="shared" si="12"/>
        <v>3</v>
      </c>
      <c r="L20" s="31">
        <f t="shared" si="13"/>
        <v>2</v>
      </c>
      <c r="M20" s="39">
        <f t="shared" si="14"/>
        <v>1</v>
      </c>
      <c r="N20" s="38">
        <f t="shared" si="15"/>
      </c>
      <c r="O20" s="32"/>
      <c r="P20" s="77">
        <f aca="true" t="shared" si="16" ref="P20:Q23">+U20+W20+Y20+AA20+AC20</f>
        <v>46</v>
      </c>
      <c r="Q20" s="78">
        <f t="shared" si="16"/>
        <v>47</v>
      </c>
      <c r="R20" s="79">
        <f>+P20-Q20</f>
        <v>-1</v>
      </c>
      <c r="U20" s="71">
        <f t="shared" si="2"/>
        <v>11</v>
      </c>
      <c r="V20" s="72">
        <f t="shared" si="3"/>
        <v>7</v>
      </c>
      <c r="W20" s="71">
        <f t="shared" si="4"/>
        <v>11</v>
      </c>
      <c r="X20" s="72">
        <f t="shared" si="5"/>
        <v>9</v>
      </c>
      <c r="Y20" s="71">
        <f t="shared" si="6"/>
        <v>8</v>
      </c>
      <c r="Z20" s="72">
        <f t="shared" si="7"/>
        <v>11</v>
      </c>
      <c r="AA20" s="71">
        <f t="shared" si="8"/>
        <v>5</v>
      </c>
      <c r="AB20" s="72">
        <f t="shared" si="9"/>
        <v>11</v>
      </c>
      <c r="AC20" s="71">
        <f t="shared" si="10"/>
        <v>11</v>
      </c>
      <c r="AD20" s="72">
        <f t="shared" si="11"/>
        <v>9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Antti Jokinen</v>
      </c>
      <c r="E21" s="52"/>
      <c r="F21" s="20">
        <v>-12</v>
      </c>
      <c r="G21" s="15">
        <v>10</v>
      </c>
      <c r="H21" s="15">
        <v>8</v>
      </c>
      <c r="I21" s="15">
        <v>8</v>
      </c>
      <c r="J21" s="24"/>
      <c r="K21" s="30">
        <f t="shared" si="12"/>
        <v>3</v>
      </c>
      <c r="L21" s="31">
        <f t="shared" si="13"/>
        <v>1</v>
      </c>
      <c r="M21" s="39">
        <f t="shared" si="14"/>
        <v>1</v>
      </c>
      <c r="N21" s="38">
        <f t="shared" si="15"/>
      </c>
      <c r="O21" s="32"/>
      <c r="P21" s="77">
        <f t="shared" si="16"/>
        <v>46</v>
      </c>
      <c r="Q21" s="78">
        <f t="shared" si="16"/>
        <v>40</v>
      </c>
      <c r="R21" s="79">
        <f>+P21-Q21</f>
        <v>6</v>
      </c>
      <c r="U21" s="71">
        <f t="shared" si="2"/>
        <v>12</v>
      </c>
      <c r="V21" s="72">
        <f t="shared" si="3"/>
        <v>14</v>
      </c>
      <c r="W21" s="71">
        <f t="shared" si="4"/>
        <v>12</v>
      </c>
      <c r="X21" s="72">
        <f t="shared" si="5"/>
        <v>10</v>
      </c>
      <c r="Y21" s="71">
        <f t="shared" si="6"/>
        <v>11</v>
      </c>
      <c r="Z21" s="72">
        <f t="shared" si="7"/>
        <v>8</v>
      </c>
      <c r="AA21" s="71">
        <f t="shared" si="8"/>
        <v>11</v>
      </c>
      <c r="AB21" s="72">
        <f t="shared" si="9"/>
        <v>8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Tommi Sidoroff</v>
      </c>
      <c r="E22" s="52"/>
      <c r="F22" s="20">
        <v>-9</v>
      </c>
      <c r="G22" s="15">
        <v>7</v>
      </c>
      <c r="H22" s="15">
        <v>4</v>
      </c>
      <c r="I22" s="15">
        <v>7</v>
      </c>
      <c r="J22" s="24"/>
      <c r="K22" s="30">
        <f t="shared" si="12"/>
        <v>3</v>
      </c>
      <c r="L22" s="31">
        <f t="shared" si="13"/>
        <v>1</v>
      </c>
      <c r="M22" s="39">
        <f t="shared" si="14"/>
        <v>1</v>
      </c>
      <c r="N22" s="38">
        <f t="shared" si="15"/>
      </c>
      <c r="O22" s="32"/>
      <c r="P22" s="77">
        <f t="shared" si="16"/>
        <v>42</v>
      </c>
      <c r="Q22" s="78">
        <f t="shared" si="16"/>
        <v>29</v>
      </c>
      <c r="R22" s="79">
        <f>+P22-Q22</f>
        <v>13</v>
      </c>
      <c r="U22" s="71">
        <f t="shared" si="2"/>
        <v>9</v>
      </c>
      <c r="V22" s="72">
        <f t="shared" si="3"/>
        <v>11</v>
      </c>
      <c r="W22" s="71">
        <f t="shared" si="4"/>
        <v>11</v>
      </c>
      <c r="X22" s="72">
        <f t="shared" si="5"/>
        <v>7</v>
      </c>
      <c r="Y22" s="71">
        <f t="shared" si="6"/>
        <v>11</v>
      </c>
      <c r="Z22" s="72">
        <f t="shared" si="7"/>
        <v>4</v>
      </c>
      <c r="AA22" s="71">
        <f t="shared" si="8"/>
        <v>11</v>
      </c>
      <c r="AB22" s="72">
        <f t="shared" si="9"/>
        <v>7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Tapio Syrjänen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21</v>
      </c>
      <c r="L24" s="61">
        <f>IF(ISBLANK(G6),"",SUM(L14:L23))</f>
        <v>16</v>
      </c>
      <c r="M24" s="66">
        <f>IF(ISBLANK(F14),"",SUM(M14:M23))</f>
        <v>6</v>
      </c>
      <c r="N24" s="67">
        <f>IF(ISBLANK(F14),"",SUM(N14:N23))</f>
        <v>3</v>
      </c>
      <c r="O24" s="32"/>
      <c r="P24" s="80">
        <f>SUM(P14:P23)</f>
        <v>362</v>
      </c>
      <c r="Q24" s="78">
        <f>SUM(Q14:Q23)</f>
        <v>342</v>
      </c>
      <c r="R24" s="79">
        <f>SUM(R14:R23)</f>
        <v>20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MBF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CG</cp:lastModifiedBy>
  <cp:lastPrinted>2009-01-13T13:23:00Z</cp:lastPrinted>
  <dcterms:created xsi:type="dcterms:W3CDTF">1999-06-03T09:45:09Z</dcterms:created>
  <dcterms:modified xsi:type="dcterms:W3CDTF">2010-05-16T10:50:54Z</dcterms:modified>
  <cp:category/>
  <cp:version/>
  <cp:contentType/>
  <cp:contentStatus/>
</cp:coreProperties>
</file>